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Продажи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<sst xmlns="http://schemas.openxmlformats.org/spreadsheetml/2006/main" count="26" uniqueCount="22">
  <si>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Период</t>
  </si>
  <si>
    <t>Месяц</t>
  </si>
  <si>
    <t xml:space="preserve">Сумма </t>
  </si>
  <si>
    <t>к/дни</t>
  </si>
  <si>
    <t xml:space="preserve">Средний % загрузки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</si>
  <si>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</si>
  <si>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</si>
  <si>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</si>
  <si>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</si>
  <si>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</si>
  <si>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</si>
  <si>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</si>
  <si>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</si>
  <si>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</si>
  <si>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</si>
  <si>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</si>
  <si>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</si>
  <si>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за год:</t>
  </si>
  <si>
    <t>кол-во чел.</t>
  </si>
  <si>
    <t>рост продаж,%</t>
  </si>
  <si>
    <t>2018 год</t>
  </si>
  <si>
    <t>2019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</si>
</sst>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0.0"/>
    <numFmt numFmtId="178" formatCode="#,##0.0"/>
    <numFmt numFmtId="179" formatCode="#,##0.00;[Red]#,##0.00"/>
    <numFmt numFmtId="180" formatCode="0.0000"/>
    <numFmt numFmtId="181" formatCode="0.000"/>
  </numFmts>
  <fonts count="45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b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4" fontId="3" fillId="0" borderId="10" xfId="0" applyNumberFormat="1" applyFont="1" applyBorder="1" applyAlignment="1">
      <alignment vertical="top" wrapText="1"/>
    </xf>
    <xf numFmtId="4" fontId="4" fillId="0" borderId="10" xfId="0" applyNumberFormat="1" applyFont="1" applyFill="1" applyBorder="1" applyAlignment="1">
      <alignment horizontal="left" vertical="top" wrapText="1"/>
    </xf>
    <xf numFmtId="1" fontId="4" fillId="0" borderId="13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1" fontId="4" fillId="0" borderId="14" xfId="0" applyNumberFormat="1" applyFont="1" applyFill="1" applyBorder="1" applyAlignment="1">
      <alignment horizontal="center" vertical="top" wrapText="1"/>
    </xf>
    <xf numFmtId="1" fontId="3" fillId="0" borderId="12" xfId="0" applyNumberFormat="1" applyFont="1" applyFill="1" applyBorder="1" applyAlignment="1">
      <alignment horizontal="center" vertical="top" wrapText="1"/>
    </xf>
    <xf numFmtId="0" fontId="0" fillId="0" borderId="13" xfId="0" applyBorder="1" applyAlignment="1">
      <alignment/>
    </xf>
    <xf numFmtId="0" fontId="43" fillId="0" borderId="13" xfId="0" applyFont="1" applyFill="1" applyBorder="1" applyAlignment="1">
      <alignment vertical="top" wrapText="1"/>
    </xf>
    <xf numFmtId="177" fontId="44" fillId="0" borderId="13" xfId="0" applyNumberFormat="1" applyFont="1" applyBorder="1" applyAlignment="1">
      <alignment/>
    </xf>
    <xf numFmtId="0" fontId="44" fillId="0" borderId="13" xfId="0" applyFont="1" applyBorder="1" applyAlignment="1">
      <alignment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L10" sqref="L10"/>
    </sheetView>
  </sheetViews>
  <sheetFormatPr defaultColWidth="9.00390625" defaultRowHeight="12.75"/>
  <cols>
    <col min="1" max="1" width="10.375" style="0" customWidth="1"/>
    <col min="2" max="2" width="14.625" style="0" customWidth="1"/>
    <col min="3" max="4" width="7.00390625" style="0" customWidth="1"/>
    <col min="5" max="5" width="10.75390625" style="0" customWidth="1"/>
    <col min="6" max="6" width="17.875" style="0" customWidth="1"/>
    <col min="7" max="8" width="7.375" style="0" customWidth="1"/>
    <col min="9" max="9" width="10.75390625" style="0" customWidth="1"/>
  </cols>
  <sheetData>
    <row r="1" ht="16.5" thickBot="1">
      <c r="A1" s="1"/>
    </row>
    <row r="2" spans="1:10" ht="15" thickBot="1">
      <c r="A2" s="23" t="s">
        <v>0</v>
      </c>
      <c r="B2" s="24"/>
      <c r="C2" s="24"/>
      <c r="D2" s="24"/>
      <c r="E2" s="24"/>
      <c r="F2" s="24"/>
      <c r="G2" s="24"/>
      <c r="H2" s="24"/>
      <c r="I2" s="24"/>
      <c r="J2" s="19"/>
    </row>
    <row r="3" spans="1:10" ht="15" thickBot="1">
      <c r="A3" s="25" t="s">
        <v>1</v>
      </c>
      <c r="B3" s="23" t="s">
        <v>20</v>
      </c>
      <c r="C3" s="24"/>
      <c r="D3" s="24"/>
      <c r="E3" s="27"/>
      <c r="F3" s="23" t="s">
        <v>21</v>
      </c>
      <c r="G3" s="24"/>
      <c r="H3" s="24"/>
      <c r="I3" s="24"/>
      <c r="J3" s="19"/>
    </row>
    <row r="4" spans="1:10" ht="43.5" thickBot="1">
      <c r="A4" s="26"/>
      <c r="B4" s="2" t="s">
        <v>2</v>
      </c>
      <c r="C4" s="2" t="s">
        <v>3</v>
      </c>
      <c r="D4" s="2" t="s">
        <v>18</v>
      </c>
      <c r="E4" s="2" t="s">
        <v>4</v>
      </c>
      <c r="F4" s="2" t="s">
        <v>2</v>
      </c>
      <c r="G4" s="2" t="s">
        <v>3</v>
      </c>
      <c r="H4" s="2" t="s">
        <v>18</v>
      </c>
      <c r="I4" s="10" t="s">
        <v>4</v>
      </c>
      <c r="J4" s="20" t="s">
        <v>19</v>
      </c>
    </row>
    <row r="5" spans="1:10" ht="15.75" thickBot="1">
      <c r="A5" s="3" t="s">
        <v>5</v>
      </c>
      <c r="B5" s="12">
        <v>4844112.16</v>
      </c>
      <c r="C5" s="9">
        <v>754</v>
      </c>
      <c r="D5" s="9">
        <v>127</v>
      </c>
      <c r="E5" s="13">
        <f>C5/2356*100</f>
        <v>32.003395585738545</v>
      </c>
      <c r="F5" s="5">
        <v>5988172.95</v>
      </c>
      <c r="G5" s="4">
        <v>1204</v>
      </c>
      <c r="H5" s="4">
        <v>102</v>
      </c>
      <c r="I5" s="17">
        <f>G5/3193*100</f>
        <v>37.70748512370811</v>
      </c>
      <c r="J5" s="21">
        <f>(F5-B5)*100/B5</f>
        <v>23.617553686040168</v>
      </c>
    </row>
    <row r="6" spans="1:10" ht="15.75" thickBot="1">
      <c r="A6" s="3" t="s">
        <v>6</v>
      </c>
      <c r="B6" s="12">
        <v>3445963.5</v>
      </c>
      <c r="C6" s="9">
        <v>539</v>
      </c>
      <c r="D6" s="9">
        <v>67</v>
      </c>
      <c r="E6" s="13">
        <f>C6/2128*100</f>
        <v>25.32894736842105</v>
      </c>
      <c r="F6" s="5">
        <v>4704283</v>
      </c>
      <c r="G6" s="4">
        <v>1574</v>
      </c>
      <c r="H6" s="4">
        <v>125</v>
      </c>
      <c r="I6" s="17">
        <f>G6/2987*100</f>
        <v>52.695011717442256</v>
      </c>
      <c r="J6" s="21">
        <f>(F6-B6)*100/B6</f>
        <v>36.515752415833774</v>
      </c>
    </row>
    <row r="7" spans="1:10" ht="15.75" thickBot="1">
      <c r="A7" s="3" t="s">
        <v>7</v>
      </c>
      <c r="B7" s="12">
        <v>4638634.83</v>
      </c>
      <c r="C7" s="9">
        <v>1064</v>
      </c>
      <c r="D7" s="9">
        <v>139</v>
      </c>
      <c r="E7" s="13">
        <f>C7/2356*100</f>
        <v>45.16129032258064</v>
      </c>
      <c r="F7" s="5">
        <v>6107714</v>
      </c>
      <c r="G7" s="4">
        <v>1749</v>
      </c>
      <c r="H7" s="4">
        <v>138</v>
      </c>
      <c r="I7" s="17">
        <f>G7/3193*100</f>
        <v>54.77607265894143</v>
      </c>
      <c r="J7" s="21">
        <f>(F7-B7)*100/B7</f>
        <v>31.670507031483655</v>
      </c>
    </row>
    <row r="8" spans="1:10" ht="15.75" thickBot="1">
      <c r="A8" s="3" t="s">
        <v>8</v>
      </c>
      <c r="B8" s="12">
        <v>4620589.26</v>
      </c>
      <c r="C8" s="9">
        <v>950</v>
      </c>
      <c r="D8" s="9">
        <v>96</v>
      </c>
      <c r="E8" s="13">
        <f>C8/2280*100</f>
        <v>41.66666666666667</v>
      </c>
      <c r="F8" s="5">
        <v>5985638</v>
      </c>
      <c r="G8" s="4">
        <v>1650</v>
      </c>
      <c r="H8" s="4">
        <v>145</v>
      </c>
      <c r="I8" s="17">
        <f>G8/3090*100</f>
        <v>53.398058252427184</v>
      </c>
      <c r="J8" s="21">
        <f>(F8-B8)*100/B8</f>
        <v>29.542741481418766</v>
      </c>
    </row>
    <row r="9" spans="1:10" ht="15.75" thickBot="1">
      <c r="A9" s="3" t="s">
        <v>9</v>
      </c>
      <c r="B9" s="12">
        <v>6315119.9</v>
      </c>
      <c r="C9" s="9">
        <v>1172</v>
      </c>
      <c r="D9" s="9">
        <v>185</v>
      </c>
      <c r="E9" s="13">
        <f>C9/2356*100</f>
        <v>49.745331069609506</v>
      </c>
      <c r="F9" s="5">
        <v>7105636</v>
      </c>
      <c r="G9" s="4">
        <v>1701</v>
      </c>
      <c r="H9" s="4">
        <v>163</v>
      </c>
      <c r="I9" s="17">
        <f>G9/3193*100</f>
        <v>53.27278421547135</v>
      </c>
      <c r="J9" s="21">
        <f>(F9-B9)*100/B9</f>
        <v>12.517832005058205</v>
      </c>
    </row>
    <row r="10" spans="1:10" ht="15.75" thickBot="1">
      <c r="A10" s="3" t="s">
        <v>10</v>
      </c>
      <c r="B10" s="12">
        <v>4955453.5</v>
      </c>
      <c r="C10" s="9">
        <v>755</v>
      </c>
      <c r="D10" s="9">
        <v>80</v>
      </c>
      <c r="E10" s="13">
        <f>C10/2280*100</f>
        <v>33.114035087719294</v>
      </c>
      <c r="F10" s="5"/>
      <c r="G10" s="4"/>
      <c r="H10" s="4"/>
      <c r="I10" s="17"/>
      <c r="J10" s="21"/>
    </row>
    <row r="11" spans="1:10" ht="15.75" thickBot="1">
      <c r="A11" s="3" t="s">
        <v>11</v>
      </c>
      <c r="B11" s="12">
        <v>5180109.2</v>
      </c>
      <c r="C11" s="9">
        <v>856</v>
      </c>
      <c r="D11" s="9">
        <v>88</v>
      </c>
      <c r="E11" s="13">
        <f>C11/2280*100</f>
        <v>37.54385964912281</v>
      </c>
      <c r="F11" s="5"/>
      <c r="G11" s="4"/>
      <c r="H11" s="4"/>
      <c r="I11" s="17"/>
      <c r="J11" s="21"/>
    </row>
    <row r="12" spans="1:10" ht="15.75" thickBot="1">
      <c r="A12" s="3" t="s">
        <v>12</v>
      </c>
      <c r="B12" s="12">
        <v>6956173.5</v>
      </c>
      <c r="C12" s="9">
        <v>1116</v>
      </c>
      <c r="D12" s="9">
        <v>125</v>
      </c>
      <c r="E12" s="13">
        <f>C12/2356*100</f>
        <v>47.368421052631575</v>
      </c>
      <c r="F12" s="5"/>
      <c r="G12" s="4"/>
      <c r="H12" s="4"/>
      <c r="I12" s="17">
        <f>G12/3193*100</f>
        <v>0</v>
      </c>
      <c r="J12" s="21"/>
    </row>
    <row r="13" spans="1:10" ht="15.75" thickBot="1">
      <c r="A13" s="3" t="s">
        <v>13</v>
      </c>
      <c r="B13" s="12">
        <v>5318631.5</v>
      </c>
      <c r="C13" s="9">
        <v>1173</v>
      </c>
      <c r="D13" s="9">
        <v>111</v>
      </c>
      <c r="E13" s="13">
        <f>C13/2280*100</f>
        <v>51.44736842105263</v>
      </c>
      <c r="F13" s="5"/>
      <c r="G13" s="4"/>
      <c r="H13" s="4"/>
      <c r="I13" s="17">
        <f>G13/3090*100</f>
        <v>0</v>
      </c>
      <c r="J13" s="21"/>
    </row>
    <row r="14" spans="1:10" ht="15.75" thickBot="1">
      <c r="A14" s="3" t="s">
        <v>14</v>
      </c>
      <c r="B14" s="12">
        <v>7308005</v>
      </c>
      <c r="C14" s="9">
        <v>1551</v>
      </c>
      <c r="D14" s="9">
        <v>148</v>
      </c>
      <c r="E14" s="13">
        <f>C14/3193*100</f>
        <v>48.57500782962731</v>
      </c>
      <c r="F14" s="5"/>
      <c r="G14" s="4"/>
      <c r="H14" s="4"/>
      <c r="I14" s="17">
        <f>G14/3193*100</f>
        <v>0</v>
      </c>
      <c r="J14" s="21"/>
    </row>
    <row r="15" spans="1:10" ht="15.75" thickBot="1">
      <c r="A15" s="3" t="s">
        <v>15</v>
      </c>
      <c r="B15" s="12">
        <v>3434966</v>
      </c>
      <c r="C15" s="9">
        <v>871</v>
      </c>
      <c r="D15" s="9">
        <v>95</v>
      </c>
      <c r="E15" s="13">
        <f>C15/3090*100</f>
        <v>28.187702265372167</v>
      </c>
      <c r="F15" s="5"/>
      <c r="G15" s="4"/>
      <c r="H15" s="4"/>
      <c r="I15" s="17">
        <f>G15/3090*100</f>
        <v>0</v>
      </c>
      <c r="J15" s="21"/>
    </row>
    <row r="16" spans="1:10" ht="15.75" thickBot="1">
      <c r="A16" s="3" t="s">
        <v>16</v>
      </c>
      <c r="B16" s="12">
        <v>2357162</v>
      </c>
      <c r="C16" s="9">
        <v>459.5</v>
      </c>
      <c r="D16" s="9">
        <v>58</v>
      </c>
      <c r="E16" s="13">
        <f>C16/3193*100</f>
        <v>14.390854995302224</v>
      </c>
      <c r="F16" s="6"/>
      <c r="G16" s="4"/>
      <c r="H16" s="4"/>
      <c r="I16" s="17">
        <f>G16/3193*100</f>
        <v>0</v>
      </c>
      <c r="J16" s="21"/>
    </row>
    <row r="17" spans="1:10" ht="29.25" thickBot="1">
      <c r="A17" s="7" t="s">
        <v>17</v>
      </c>
      <c r="B17" s="14">
        <f>SUM(B5:B16)</f>
        <v>59374920.35</v>
      </c>
      <c r="C17" s="15">
        <f>SUM(C5:C16)</f>
        <v>11260.5</v>
      </c>
      <c r="D17" s="15">
        <f>SUM(D5:D16)</f>
        <v>1319</v>
      </c>
      <c r="E17" s="16">
        <f>C17/27816*100</f>
        <v>40.482096635030196</v>
      </c>
      <c r="F17" s="11">
        <f>SUM(F5:F16)</f>
        <v>29891443.95</v>
      </c>
      <c r="G17" s="8"/>
      <c r="H17" s="8"/>
      <c r="I17" s="18">
        <f>G17/27816*100</f>
        <v>0</v>
      </c>
      <c r="J17" s="22"/>
    </row>
  </sheetData>
  <sheetProtection/>
  <mergeCells count="4">
    <mergeCell ref="A2:I2"/>
    <mergeCell ref="A3:A4"/>
    <mergeCell ref="B3:E3"/>
    <mergeCell ref="F3:I3"/>
  </mergeCells>
  <printOptions/>
  <pageMargins left="0.21" right="0.18" top="0.18" bottom="0.21" header="0.17" footer="0.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МПБК ОЧАКОВО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vasiljeva_n</dc:creator>
  <cp:keywords/>
  <dc:description/>
  <cp:lastModifiedBy>Привет</cp:lastModifiedBy>
  <cp:lastPrinted>2015-11-16T11:14:28Z</cp:lastPrinted>
  <dcterms:created xsi:type="dcterms:W3CDTF">2012-07-05T04:45:29Z</dcterms:created>
  <dcterms:modified xsi:type="dcterms:W3CDTF">2019-05-12T08:28:05Z</dcterms:modified>
  <cp:category/>
  <cp:version/>
  <cp:contentType/>
  <cp:contentStatus/>
</cp:coreProperties>
</file>